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labla\Dropbox\WiP\Osmundaceae\OSM\"/>
    </mc:Choice>
  </mc:AlternateContent>
  <bookViews>
    <workbookView xWindow="0" yWindow="0" windowWidth="18530" windowHeight="9770"/>
  </bookViews>
  <sheets>
    <sheet name="Table S3" sheetId="1" r:id="rId1"/>
  </sheets>
  <definedNames>
    <definedName name="_xlnm._FilterDatabase" localSheetId="0">'Table S3'!#REF!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/>
  <c r="J17" i="1"/>
  <c r="H15" i="1"/>
  <c r="I15" i="1"/>
  <c r="J15" i="1"/>
  <c r="K16" i="1" l="1"/>
  <c r="K15" i="1"/>
  <c r="K14" i="1"/>
  <c r="K10" i="1"/>
  <c r="K9" i="1"/>
  <c r="K11" i="1" l="1"/>
  <c r="S6" i="1"/>
  <c r="W17" i="1" l="1"/>
  <c r="W16" i="1"/>
  <c r="W15" i="1"/>
  <c r="W14" i="1"/>
  <c r="W13" i="1"/>
  <c r="W12" i="1"/>
  <c r="W11" i="1"/>
  <c r="W10" i="1"/>
  <c r="W9" i="1"/>
  <c r="W8" i="1"/>
  <c r="W7" i="1"/>
  <c r="W6" i="1"/>
  <c r="S17" i="1"/>
  <c r="S16" i="1"/>
  <c r="S15" i="1"/>
  <c r="S14" i="1"/>
  <c r="S13" i="1"/>
  <c r="S12" i="1"/>
  <c r="S11" i="1"/>
  <c r="S10" i="1"/>
  <c r="S9" i="1"/>
  <c r="S8" i="1"/>
  <c r="S7" i="1"/>
  <c r="K17" i="1"/>
  <c r="K7" i="1"/>
  <c r="K8" i="1"/>
  <c r="K12" i="1"/>
  <c r="K13" i="1"/>
  <c r="O17" i="1"/>
  <c r="O16" i="1"/>
  <c r="O15" i="1"/>
  <c r="O14" i="1"/>
  <c r="O13" i="1"/>
  <c r="O12" i="1"/>
  <c r="O11" i="1"/>
  <c r="O10" i="1"/>
  <c r="O9" i="1"/>
  <c r="O8" i="1"/>
  <c r="O7" i="1"/>
  <c r="O6" i="1"/>
  <c r="G6" i="1"/>
  <c r="G7" i="1"/>
  <c r="G8" i="1"/>
  <c r="G9" i="1"/>
  <c r="G10" i="1"/>
  <c r="G11" i="1"/>
  <c r="G12" i="1"/>
  <c r="G13" i="1"/>
  <c r="G14" i="1"/>
  <c r="G15" i="1"/>
  <c r="G16" i="1"/>
  <c r="G17" i="1"/>
</calcChain>
</file>

<file path=xl/sharedStrings.xml><?xml version="1.0" encoding="utf-8"?>
<sst xmlns="http://schemas.openxmlformats.org/spreadsheetml/2006/main" count="55" uniqueCount="32">
  <si>
    <t>Median</t>
  </si>
  <si>
    <t>BAR-PAP</t>
  </si>
  <si>
    <t>HYM-WIL</t>
  </si>
  <si>
    <t>FRA-WIL</t>
  </si>
  <si>
    <t>BAR-WIL</t>
  </si>
  <si>
    <t>BAN-VAC</t>
  </si>
  <si>
    <t>BAN-JAV</t>
  </si>
  <si>
    <t>JAP-LAN</t>
  </si>
  <si>
    <t>JAP-REG</t>
  </si>
  <si>
    <t>JAP-VAC</t>
  </si>
  <si>
    <t>CLA-JAP</t>
  </si>
  <si>
    <t>CIN-JAP</t>
  </si>
  <si>
    <t>Root (BAR-JAP)</t>
  </si>
  <si>
    <t>Node (MRCA of…)</t>
  </si>
  <si>
    <t>TE (rhizomes)</t>
  </si>
  <si>
    <t>FBD (fronds)</t>
  </si>
  <si>
    <t>Part.</t>
  </si>
  <si>
    <t>Unpart.</t>
  </si>
  <si>
    <t>L.b.</t>
  </si>
  <si>
    <t>U.b.</t>
  </si>
  <si>
    <t>FBD (rhizomes only)</t>
  </si>
  <si>
    <t>95%-HPD</t>
  </si>
  <si>
    <t>FBD (all fossils)</t>
  </si>
  <si>
    <t>Uncorrelated Clock, 5 mininum-age fossil priors</t>
  </si>
  <si>
    <r>
      <t>∆ to FBD</t>
    </r>
    <r>
      <rPr>
        <vertAlign val="subscript"/>
        <sz val="10"/>
        <rFont val="Arial"/>
        <family val="2"/>
      </rPr>
      <t>All</t>
    </r>
  </si>
  <si>
    <r>
      <t>∆ to FBD</t>
    </r>
    <r>
      <rPr>
        <vertAlign val="subscript"/>
        <sz val="10"/>
        <rFont val="Arial"/>
        <family val="2"/>
      </rPr>
      <t>rhiz.</t>
    </r>
  </si>
  <si>
    <r>
      <t>Root</t>
    </r>
    <r>
      <rPr>
        <b/>
        <sz val="10"/>
        <rFont val="Calibri"/>
        <family val="2"/>
      </rPr>
      <t>†</t>
    </r>
  </si>
  <si>
    <r>
      <t xml:space="preserve">† Root defined by </t>
    </r>
    <r>
      <rPr>
        <i/>
        <sz val="10"/>
        <rFont val="Arial"/>
        <family val="2"/>
      </rPr>
      <t>Osmunda pulchella</t>
    </r>
    <r>
      <rPr>
        <sz val="10"/>
        <rFont val="Arial"/>
        <family val="2"/>
      </rPr>
      <t>, placed as sister to all other taxa</t>
    </r>
  </si>
  <si>
    <t>* Not resolved in tree</t>
  </si>
  <si>
    <t>~</t>
  </si>
  <si>
    <t>Table S3. Divergence times with 95% highest posterior densities obtained from the fossilized birth-death (FBD) approach, using all 36 fossils, only the 19 fossil rhizomes, or only the 17 fossil fronds; total evidence (TE) using the 19 fossil rhizomes; and node dating (ND) with five minimum-age fossil priors.</t>
  </si>
  <si>
    <t>Reddish = higher (older) than, bluish = lower (younger) than FBD-inferred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</si>
</sst>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i/>
      <sz val="10"/>
      <name val="Arial"/>
      <family val="2"/>
    </font>
    <font>
      <vertAlign val="subscript"/>
      <sz val="10"/>
      <name val="Arial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0" fillId="0" borderId="0" xfId="0" applyFill="1"/>
    <xf numFmtId="0" fontId="2" fillId="0" borderId="0" xfId="0" applyFont="1" applyFill="1"/>
    <xf numFmtId="1" fontId="0" fillId="2" borderId="0" xfId="0" applyNumberFormat="1" applyFill="1"/>
    <xf numFmtId="1" fontId="0" fillId="0" borderId="0" xfId="0" applyNumberFormat="1" applyFill="1"/>
    <xf numFmtId="1" fontId="2" fillId="2" borderId="0" xfId="0" applyNumberFormat="1" applyFont="1" applyFill="1"/>
    <xf numFmtId="1" fontId="2" fillId="0" borderId="0" xfId="0" applyNumberFormat="1" applyFont="1" applyFill="1"/>
    <xf numFmtId="1" fontId="0" fillId="0" borderId="0" xfId="1" applyNumberFormat="1" applyFont="1"/>
    <xf numFmtId="0" fontId="2" fillId="0" borderId="0" xfId="0" applyFont="1" applyAlignment="1"/>
    <xf numFmtId="0" fontId="0" fillId="0" borderId="0" xfId="0" applyFont="1" applyFill="1"/>
    <xf numFmtId="1" fontId="2" fillId="3" borderId="0" xfId="0" applyNumberFormat="1" applyFont="1" applyFill="1"/>
    <xf numFmtId="1" fontId="0" fillId="3" borderId="0" xfId="0" applyNumberFormat="1" applyFill="1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0" xfId="0" applyFont="1" applyFill="1" applyAlignment="1">
      <alignment horizontal="center" vertical="top"/>
    </xf>
    <xf numFmtId="1" fontId="3" fillId="3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0" fillId="2" borderId="0" xfId="0" applyFill="1" applyAlignment="1">
      <alignment horizontal="right" vertical="top"/>
    </xf>
    <xf numFmtId="0" fontId="0" fillId="2" borderId="0" xfId="0" applyFont="1" applyFill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ont="1" applyFill="1" applyAlignment="1">
      <alignment horizontal="center" vertical="top" wrapText="1"/>
    </xf>
    <xf numFmtId="1" fontId="0" fillId="0" borderId="0" xfId="0" applyNumberFormat="1" applyFont="1" applyFill="1" applyAlignment="1">
      <alignment horizontal="right"/>
    </xf>
    <xf numFmtId="1" fontId="0" fillId="0" borderId="0" xfId="0" applyNumberFormat="1" applyFont="1" applyFill="1"/>
    <xf numFmtId="1" fontId="0" fillId="3" borderId="0" xfId="0" applyNumberFormat="1" applyFon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"/>
  <sheetViews>
    <sheetView tabSelected="1" view="pageLayout" zoomScaleNormal="100" workbookViewId="0">
      <selection activeCell="I14" sqref="I14"/>
    </sheetView>
  </sheetViews>
  <sheetFormatPr baseColWidth="10" defaultColWidth="11.54296875" defaultRowHeight="12.5" x14ac:dyDescent="0.25"/>
  <cols>
    <col min="1" max="1" width="2.81640625" bestFit="1" customWidth="1"/>
    <col min="2" max="2" width="14.453125" bestFit="1" customWidth="1"/>
    <col min="3" max="3" width="14.453125" customWidth="1"/>
    <col min="4" max="7" width="7.1796875" customWidth="1"/>
    <col min="8" max="8" width="7.1796875" style="2" customWidth="1"/>
    <col min="9" max="10" width="7.1796875" customWidth="1"/>
    <col min="11" max="11" width="7.1796875" style="2" customWidth="1"/>
    <col min="12" max="13" width="7.1796875" customWidth="1"/>
    <col min="14" max="14" width="7.1796875" style="2" customWidth="1"/>
    <col min="15" max="16" width="7.1796875" customWidth="1"/>
    <col min="17" max="17" width="7.1796875" style="2" customWidth="1"/>
    <col min="18" max="19" width="7.1796875" customWidth="1"/>
    <col min="20" max="20" width="7.1796875" style="2" customWidth="1"/>
    <col min="21" max="27" width="7.1796875" customWidth="1"/>
    <col min="28" max="16384" width="11.54296875" style="2"/>
  </cols>
  <sheetData>
    <row r="1" spans="1:27" ht="25" customHeight="1" x14ac:dyDescent="0.25">
      <c r="A1" s="24" t="s">
        <v>30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7" x14ac:dyDescent="0.25">
      <c r="A2" s="2"/>
    </row>
    <row r="3" spans="1:27" ht="13" x14ac:dyDescent="0.3">
      <c r="A3" s="2"/>
      <c r="B3" s="2"/>
      <c r="C3" s="13" t="s">
        <v>22</v>
      </c>
      <c r="D3" s="25" t="s">
        <v>20</v>
      </c>
      <c r="E3" s="25"/>
      <c r="F3" s="25"/>
      <c r="G3" s="25"/>
      <c r="H3" s="26" t="s">
        <v>14</v>
      </c>
      <c r="I3" s="26"/>
      <c r="J3" s="26"/>
      <c r="K3" s="26"/>
      <c r="L3" s="26" t="s">
        <v>15</v>
      </c>
      <c r="M3" s="26"/>
      <c r="N3" s="26"/>
      <c r="O3" s="26"/>
      <c r="P3" s="9" t="s">
        <v>23</v>
      </c>
      <c r="Q3" s="9"/>
      <c r="R3" s="9"/>
      <c r="S3" s="9"/>
      <c r="T3" s="9"/>
      <c r="U3" s="9"/>
      <c r="V3" s="9"/>
      <c r="W3" s="9"/>
      <c r="X3" s="2"/>
      <c r="Y3" s="2"/>
      <c r="Z3" s="2"/>
      <c r="AA3" s="2"/>
    </row>
    <row r="4" spans="1:27" s="10" customFormat="1" ht="13" customHeight="1" x14ac:dyDescent="0.25">
      <c r="C4" s="22" t="s">
        <v>0</v>
      </c>
      <c r="D4" s="21" t="s">
        <v>0</v>
      </c>
      <c r="E4" s="20" t="s">
        <v>21</v>
      </c>
      <c r="F4" s="20"/>
      <c r="G4" s="23" t="s">
        <v>24</v>
      </c>
      <c r="H4" s="21" t="s">
        <v>0</v>
      </c>
      <c r="I4" s="20" t="s">
        <v>21</v>
      </c>
      <c r="J4" s="20"/>
      <c r="K4" s="27" t="s">
        <v>25</v>
      </c>
      <c r="L4" s="21" t="s">
        <v>0</v>
      </c>
      <c r="M4" s="20" t="s">
        <v>21</v>
      </c>
      <c r="N4" s="20"/>
      <c r="O4" s="23" t="s">
        <v>24</v>
      </c>
      <c r="P4" s="14" t="s">
        <v>16</v>
      </c>
      <c r="Q4" s="20" t="s">
        <v>21</v>
      </c>
      <c r="R4" s="20"/>
      <c r="S4" s="23" t="s">
        <v>24</v>
      </c>
      <c r="T4" s="14" t="s">
        <v>17</v>
      </c>
      <c r="U4" s="20" t="s">
        <v>21</v>
      </c>
      <c r="V4" s="20"/>
      <c r="W4" s="23" t="s">
        <v>24</v>
      </c>
    </row>
    <row r="5" spans="1:27" ht="18" customHeight="1" x14ac:dyDescent="0.3">
      <c r="A5" s="19" t="s">
        <v>13</v>
      </c>
      <c r="B5" s="19"/>
      <c r="C5" s="22"/>
      <c r="D5" s="21"/>
      <c r="E5" s="15" t="s">
        <v>18</v>
      </c>
      <c r="F5" s="15" t="s">
        <v>19</v>
      </c>
      <c r="G5" s="23"/>
      <c r="H5" s="21"/>
      <c r="I5" s="15" t="s">
        <v>18</v>
      </c>
      <c r="J5" s="15" t="s">
        <v>19</v>
      </c>
      <c r="K5" s="27"/>
      <c r="L5" s="21"/>
      <c r="M5" s="15" t="s">
        <v>18</v>
      </c>
      <c r="N5" s="15" t="s">
        <v>19</v>
      </c>
      <c r="O5" s="23"/>
      <c r="P5" s="15" t="s">
        <v>0</v>
      </c>
      <c r="Q5" s="15" t="s">
        <v>18</v>
      </c>
      <c r="R5" s="15" t="s">
        <v>19</v>
      </c>
      <c r="S5" s="23"/>
      <c r="T5" s="16" t="s">
        <v>0</v>
      </c>
      <c r="U5" s="15" t="s">
        <v>18</v>
      </c>
      <c r="V5" s="15" t="s">
        <v>19</v>
      </c>
      <c r="W5" s="23"/>
      <c r="X5" s="2"/>
      <c r="Y5" s="2"/>
      <c r="Z5" s="2"/>
      <c r="AA5" s="2"/>
    </row>
    <row r="6" spans="1:27" x14ac:dyDescent="0.25">
      <c r="A6">
        <v>1</v>
      </c>
      <c r="B6" t="s">
        <v>1</v>
      </c>
      <c r="C6" s="4">
        <v>12.78</v>
      </c>
      <c r="D6" s="5">
        <v>11.02</v>
      </c>
      <c r="E6" s="5">
        <v>3.89</v>
      </c>
      <c r="F6" s="5">
        <v>20.05</v>
      </c>
      <c r="G6" s="4">
        <f t="shared" ref="G6:G17" si="0">D6-$C6</f>
        <v>-1.7599999999999998</v>
      </c>
      <c r="H6" s="28" t="s">
        <v>29</v>
      </c>
      <c r="I6" s="28" t="s">
        <v>29</v>
      </c>
      <c r="J6" s="28" t="s">
        <v>29</v>
      </c>
      <c r="K6" s="17" t="s">
        <v>29</v>
      </c>
      <c r="L6" s="5">
        <v>13.32</v>
      </c>
      <c r="M6" s="5">
        <v>4.7</v>
      </c>
      <c r="N6" s="5">
        <v>24.15</v>
      </c>
      <c r="O6" s="4">
        <f t="shared" ref="O6:O17" si="1">L6-$C6</f>
        <v>0.54000000000000092</v>
      </c>
      <c r="P6" s="5">
        <v>9.43</v>
      </c>
      <c r="Q6" s="5">
        <v>2.61</v>
      </c>
      <c r="R6" s="5">
        <v>19.8</v>
      </c>
      <c r="S6" s="4">
        <f>P6-$C6</f>
        <v>-3.3499999999999996</v>
      </c>
      <c r="T6" s="5">
        <v>11.92</v>
      </c>
      <c r="U6" s="5">
        <v>2.25</v>
      </c>
      <c r="V6" s="5">
        <v>27.49</v>
      </c>
      <c r="W6" s="4">
        <f t="shared" ref="W6:W17" si="2">T6-$C6</f>
        <v>-0.85999999999999943</v>
      </c>
      <c r="X6" s="2"/>
      <c r="Y6" s="2"/>
      <c r="Z6" s="2"/>
      <c r="AA6" s="2"/>
    </row>
    <row r="7" spans="1:27" x14ac:dyDescent="0.25">
      <c r="A7">
        <v>2</v>
      </c>
      <c r="B7" t="s">
        <v>2</v>
      </c>
      <c r="C7" s="4">
        <v>19.940000000000001</v>
      </c>
      <c r="D7" s="5">
        <v>16.75</v>
      </c>
      <c r="E7" s="5">
        <v>12</v>
      </c>
      <c r="F7" s="5">
        <v>22.07</v>
      </c>
      <c r="G7" s="4">
        <f t="shared" si="0"/>
        <v>-3.1900000000000013</v>
      </c>
      <c r="H7" s="29">
        <v>26.58</v>
      </c>
      <c r="I7" s="29">
        <v>65.87</v>
      </c>
      <c r="J7" s="29">
        <v>1.21</v>
      </c>
      <c r="K7" s="12">
        <f t="shared" ref="K7:K16" si="3">H7-$D7</f>
        <v>9.8299999999999983</v>
      </c>
      <c r="L7" s="5">
        <v>20.18</v>
      </c>
      <c r="M7" s="5">
        <v>14.52</v>
      </c>
      <c r="N7" s="5">
        <v>26.9</v>
      </c>
      <c r="O7" s="4">
        <f t="shared" si="1"/>
        <v>0.23999999999999844</v>
      </c>
      <c r="P7" s="5">
        <v>13.97</v>
      </c>
      <c r="Q7" s="5">
        <v>9.49</v>
      </c>
      <c r="R7" s="5">
        <v>19.010000000000002</v>
      </c>
      <c r="S7" s="4">
        <f t="shared" ref="S7:S17" si="4">P7-$C7</f>
        <v>-5.9700000000000006</v>
      </c>
      <c r="T7" s="5">
        <v>15.55</v>
      </c>
      <c r="U7" s="5">
        <v>5.7</v>
      </c>
      <c r="V7" s="5">
        <v>28.28</v>
      </c>
      <c r="W7" s="4">
        <f t="shared" si="2"/>
        <v>-4.3900000000000006</v>
      </c>
      <c r="X7" s="2"/>
      <c r="Y7" s="2"/>
      <c r="Z7" s="2"/>
      <c r="AA7" s="2"/>
    </row>
    <row r="8" spans="1:27" x14ac:dyDescent="0.25">
      <c r="A8">
        <v>3</v>
      </c>
      <c r="B8" t="s">
        <v>3</v>
      </c>
      <c r="C8" s="4">
        <v>27.29</v>
      </c>
      <c r="D8" s="5">
        <v>22.93</v>
      </c>
      <c r="E8" s="5">
        <v>17.36</v>
      </c>
      <c r="F8" s="5">
        <v>28.64</v>
      </c>
      <c r="G8" s="4">
        <f t="shared" si="0"/>
        <v>-4.3599999999999994</v>
      </c>
      <c r="H8" s="29">
        <v>49.19</v>
      </c>
      <c r="I8" s="29">
        <v>105.37</v>
      </c>
      <c r="J8" s="29">
        <v>9.36</v>
      </c>
      <c r="K8" s="12">
        <f t="shared" si="3"/>
        <v>26.259999999999998</v>
      </c>
      <c r="L8" s="5">
        <v>27.69</v>
      </c>
      <c r="M8" s="5">
        <v>21.21</v>
      </c>
      <c r="N8" s="5">
        <v>35.049999999999997</v>
      </c>
      <c r="O8" s="4">
        <f t="shared" si="1"/>
        <v>0.40000000000000213</v>
      </c>
      <c r="P8" s="5">
        <v>18.7</v>
      </c>
      <c r="Q8" s="5">
        <v>13.61</v>
      </c>
      <c r="R8" s="5">
        <v>24.28</v>
      </c>
      <c r="S8" s="4">
        <f t="shared" si="4"/>
        <v>-8.59</v>
      </c>
      <c r="T8" s="5">
        <v>24.57</v>
      </c>
      <c r="U8" s="5">
        <v>12.13</v>
      </c>
      <c r="V8" s="5">
        <v>37.86</v>
      </c>
      <c r="W8" s="4">
        <f t="shared" si="2"/>
        <v>-2.7199999999999989</v>
      </c>
      <c r="X8" s="2"/>
      <c r="Y8" s="2"/>
      <c r="Z8" s="2"/>
      <c r="AA8" s="2"/>
    </row>
    <row r="9" spans="1:27" ht="13" x14ac:dyDescent="0.3">
      <c r="A9" s="1">
        <v>4</v>
      </c>
      <c r="B9" s="1" t="s">
        <v>4</v>
      </c>
      <c r="C9" s="6">
        <v>115.59</v>
      </c>
      <c r="D9" s="7">
        <v>96.26</v>
      </c>
      <c r="E9" s="7">
        <v>82.74</v>
      </c>
      <c r="F9" s="7">
        <v>110.85</v>
      </c>
      <c r="G9" s="6">
        <f t="shared" si="0"/>
        <v>-19.329999999999998</v>
      </c>
      <c r="H9" s="18">
        <v>113.18</v>
      </c>
      <c r="I9" s="18">
        <v>150.22</v>
      </c>
      <c r="J9" s="18">
        <v>65.89</v>
      </c>
      <c r="K9" s="12">
        <f t="shared" si="3"/>
        <v>16.920000000000002</v>
      </c>
      <c r="L9" s="7">
        <v>117.08</v>
      </c>
      <c r="M9" s="7">
        <v>101.68</v>
      </c>
      <c r="N9" s="7">
        <v>136.99</v>
      </c>
      <c r="O9" s="6">
        <f t="shared" si="1"/>
        <v>1.4899999999999949</v>
      </c>
      <c r="P9" s="7">
        <v>55.06</v>
      </c>
      <c r="Q9" s="7">
        <v>52</v>
      </c>
      <c r="R9" s="7">
        <v>62.49</v>
      </c>
      <c r="S9" s="6">
        <f t="shared" si="4"/>
        <v>-60.53</v>
      </c>
      <c r="T9" s="7">
        <v>52.8</v>
      </c>
      <c r="U9" s="7">
        <v>52</v>
      </c>
      <c r="V9" s="7">
        <v>55.44</v>
      </c>
      <c r="W9" s="6">
        <f t="shared" si="2"/>
        <v>-62.790000000000006</v>
      </c>
      <c r="X9" s="2"/>
      <c r="Y9" s="2"/>
      <c r="Z9" s="2"/>
      <c r="AA9" s="2"/>
    </row>
    <row r="10" spans="1:27" x14ac:dyDescent="0.25">
      <c r="A10">
        <v>5</v>
      </c>
      <c r="B10" t="s">
        <v>5</v>
      </c>
      <c r="C10" s="4">
        <v>5.26</v>
      </c>
      <c r="D10" s="5">
        <v>4.3600000000000003</v>
      </c>
      <c r="E10" s="5">
        <v>2.21</v>
      </c>
      <c r="F10" s="5">
        <v>6.8</v>
      </c>
      <c r="G10" s="4">
        <f t="shared" si="0"/>
        <v>-0.89999999999999947</v>
      </c>
      <c r="H10" s="28">
        <v>19.05</v>
      </c>
      <c r="I10" s="28">
        <v>56.32</v>
      </c>
      <c r="J10" s="28">
        <v>0.25</v>
      </c>
      <c r="K10" s="12">
        <f t="shared" si="3"/>
        <v>14.690000000000001</v>
      </c>
      <c r="L10" s="5">
        <v>5.25</v>
      </c>
      <c r="M10" s="5">
        <v>2.68</v>
      </c>
      <c r="N10" s="5">
        <v>8.2899999999999991</v>
      </c>
      <c r="O10" s="4">
        <f t="shared" si="1"/>
        <v>-9.9999999999997868E-3</v>
      </c>
      <c r="P10" s="5">
        <v>3.75</v>
      </c>
      <c r="Q10" s="5">
        <v>1.71</v>
      </c>
      <c r="R10" s="5">
        <v>6.28</v>
      </c>
      <c r="S10" s="4">
        <f t="shared" si="4"/>
        <v>-1.5099999999999998</v>
      </c>
      <c r="T10" s="5">
        <v>5.69</v>
      </c>
      <c r="U10" s="5">
        <v>1.0900000000000001</v>
      </c>
      <c r="V10" s="5">
        <v>14.49</v>
      </c>
      <c r="W10" s="4">
        <f t="shared" si="2"/>
        <v>0.4300000000000006</v>
      </c>
      <c r="X10" s="2"/>
      <c r="Y10" s="2"/>
      <c r="Z10" s="2"/>
      <c r="AA10" s="2"/>
    </row>
    <row r="11" spans="1:27" x14ac:dyDescent="0.25">
      <c r="A11">
        <v>6</v>
      </c>
      <c r="B11" t="s">
        <v>6</v>
      </c>
      <c r="C11" s="4">
        <v>8.7899999999999991</v>
      </c>
      <c r="D11" s="5">
        <v>7.31</v>
      </c>
      <c r="E11" s="5">
        <v>4.54</v>
      </c>
      <c r="F11" s="5">
        <v>10.199999999999999</v>
      </c>
      <c r="G11" s="4">
        <f t="shared" si="0"/>
        <v>-1.4799999999999995</v>
      </c>
      <c r="H11" s="29">
        <v>84.31</v>
      </c>
      <c r="I11" s="29">
        <v>122.55</v>
      </c>
      <c r="J11" s="29">
        <v>61.79</v>
      </c>
      <c r="K11" s="12">
        <f>H11-$D11</f>
        <v>77</v>
      </c>
      <c r="L11" s="5">
        <v>8.82</v>
      </c>
      <c r="M11" s="5">
        <v>5.37</v>
      </c>
      <c r="N11" s="5">
        <v>12.69</v>
      </c>
      <c r="O11" s="4">
        <f t="shared" si="1"/>
        <v>3.0000000000001137E-2</v>
      </c>
      <c r="P11" s="5">
        <v>6.78</v>
      </c>
      <c r="Q11" s="5">
        <v>3.86</v>
      </c>
      <c r="R11" s="5">
        <v>10.06</v>
      </c>
      <c r="S11" s="4">
        <f t="shared" si="4"/>
        <v>-2.0099999999999989</v>
      </c>
      <c r="T11" s="5">
        <v>11.91</v>
      </c>
      <c r="U11" s="5">
        <v>3.6</v>
      </c>
      <c r="V11" s="5">
        <v>27.2</v>
      </c>
      <c r="W11" s="4">
        <f t="shared" si="2"/>
        <v>3.120000000000001</v>
      </c>
      <c r="X11" s="2"/>
      <c r="Y11" s="2"/>
      <c r="Z11" s="2"/>
      <c r="AA11" s="2"/>
    </row>
    <row r="12" spans="1:27" x14ac:dyDescent="0.25">
      <c r="A12">
        <v>7</v>
      </c>
      <c r="B12" t="s">
        <v>7</v>
      </c>
      <c r="C12" s="4">
        <v>2.36</v>
      </c>
      <c r="D12" s="5">
        <v>2.16</v>
      </c>
      <c r="E12" s="5">
        <v>0.59</v>
      </c>
      <c r="F12" s="5">
        <v>4.37</v>
      </c>
      <c r="G12" s="4">
        <f t="shared" si="0"/>
        <v>-0.19999999999999973</v>
      </c>
      <c r="H12" s="29">
        <v>8.42</v>
      </c>
      <c r="I12" s="29">
        <v>32.869999999999997</v>
      </c>
      <c r="J12" s="29">
        <v>0.04</v>
      </c>
      <c r="K12" s="12">
        <f t="shared" si="3"/>
        <v>6.26</v>
      </c>
      <c r="L12" s="5">
        <v>1.51</v>
      </c>
      <c r="M12" s="5">
        <v>0.43</v>
      </c>
      <c r="N12" s="5">
        <v>3.07</v>
      </c>
      <c r="O12" s="4">
        <f t="shared" si="1"/>
        <v>-0.84999999999999987</v>
      </c>
      <c r="P12" s="5">
        <v>1.78</v>
      </c>
      <c r="Q12" s="5">
        <v>0.39</v>
      </c>
      <c r="R12" s="5">
        <v>3.72</v>
      </c>
      <c r="S12" s="4">
        <f t="shared" si="4"/>
        <v>-0.57999999999999985</v>
      </c>
      <c r="T12" s="5">
        <v>2.42</v>
      </c>
      <c r="U12" s="5">
        <v>0.28999999999999998</v>
      </c>
      <c r="V12" s="5">
        <v>6.76</v>
      </c>
      <c r="W12" s="4">
        <f t="shared" si="2"/>
        <v>6.0000000000000053E-2</v>
      </c>
      <c r="X12" s="2"/>
      <c r="Y12" s="2"/>
      <c r="Z12" s="2"/>
      <c r="AA12" s="2"/>
    </row>
    <row r="13" spans="1:27" ht="13" x14ac:dyDescent="0.3">
      <c r="A13" s="1">
        <v>8</v>
      </c>
      <c r="B13" s="1" t="s">
        <v>8</v>
      </c>
      <c r="C13" s="6">
        <v>13.45</v>
      </c>
      <c r="D13" s="7">
        <v>14.33</v>
      </c>
      <c r="E13" s="7">
        <v>14</v>
      </c>
      <c r="F13" s="7">
        <v>15.44</v>
      </c>
      <c r="G13" s="6">
        <f t="shared" si="0"/>
        <v>0.88000000000000078</v>
      </c>
      <c r="H13" s="7">
        <v>21.9</v>
      </c>
      <c r="I13" s="7">
        <v>48.4</v>
      </c>
      <c r="J13" s="7">
        <v>2.35</v>
      </c>
      <c r="K13" s="11">
        <f t="shared" si="3"/>
        <v>7.5699999999999985</v>
      </c>
      <c r="L13" s="7">
        <v>6.2</v>
      </c>
      <c r="M13" s="7">
        <v>3.16</v>
      </c>
      <c r="N13" s="7">
        <v>9.36</v>
      </c>
      <c r="O13" s="6">
        <f t="shared" si="1"/>
        <v>-7.2499999999999991</v>
      </c>
      <c r="P13" s="7">
        <v>12.21</v>
      </c>
      <c r="Q13" s="7">
        <v>12</v>
      </c>
      <c r="R13" s="7">
        <v>12.94</v>
      </c>
      <c r="S13" s="6">
        <f t="shared" si="4"/>
        <v>-1.2399999999999984</v>
      </c>
      <c r="T13" s="7">
        <v>12.32</v>
      </c>
      <c r="U13" s="7">
        <v>12</v>
      </c>
      <c r="V13" s="7">
        <v>13.39</v>
      </c>
      <c r="W13" s="6">
        <f t="shared" si="2"/>
        <v>-1.129999999999999</v>
      </c>
      <c r="X13" s="2"/>
      <c r="Y13" s="2"/>
      <c r="Z13" s="2"/>
      <c r="AA13" s="2"/>
    </row>
    <row r="14" spans="1:27" ht="13" x14ac:dyDescent="0.3">
      <c r="A14" s="1">
        <v>9</v>
      </c>
      <c r="B14" s="1" t="s">
        <v>9</v>
      </c>
      <c r="C14" s="6">
        <v>111.23</v>
      </c>
      <c r="D14" s="7">
        <v>92.51</v>
      </c>
      <c r="E14" s="7">
        <v>80.81</v>
      </c>
      <c r="F14" s="7">
        <v>104.6</v>
      </c>
      <c r="G14" s="6">
        <f t="shared" si="0"/>
        <v>-18.72</v>
      </c>
      <c r="H14" s="18">
        <v>143.69</v>
      </c>
      <c r="I14" s="18">
        <v>171.11</v>
      </c>
      <c r="J14" s="18">
        <v>109.68</v>
      </c>
      <c r="K14" s="11">
        <f t="shared" si="3"/>
        <v>51.179999999999993</v>
      </c>
      <c r="L14" s="7">
        <v>109.85</v>
      </c>
      <c r="M14" s="7">
        <v>95.59</v>
      </c>
      <c r="N14" s="7">
        <v>126.59</v>
      </c>
      <c r="O14" s="6">
        <f t="shared" si="1"/>
        <v>-1.3800000000000097</v>
      </c>
      <c r="P14" s="7">
        <v>84.4</v>
      </c>
      <c r="Q14" s="7">
        <v>84</v>
      </c>
      <c r="R14" s="7">
        <v>85.71</v>
      </c>
      <c r="S14" s="6">
        <f t="shared" si="4"/>
        <v>-26.83</v>
      </c>
      <c r="T14" s="7">
        <v>84.4</v>
      </c>
      <c r="U14" s="7">
        <v>84</v>
      </c>
      <c r="V14" s="7">
        <v>85.75</v>
      </c>
      <c r="W14" s="6">
        <f t="shared" si="2"/>
        <v>-26.83</v>
      </c>
      <c r="X14" s="2"/>
      <c r="Y14" s="2"/>
      <c r="Z14" s="2"/>
      <c r="AA14" s="2"/>
    </row>
    <row r="15" spans="1:27" x14ac:dyDescent="0.25">
      <c r="A15">
        <v>10</v>
      </c>
      <c r="B15" t="s">
        <v>10</v>
      </c>
      <c r="C15" s="4">
        <v>133.24</v>
      </c>
      <c r="D15" s="5">
        <v>110.58</v>
      </c>
      <c r="E15" s="5">
        <v>98.04</v>
      </c>
      <c r="F15" s="5">
        <v>124.61</v>
      </c>
      <c r="G15" s="4">
        <f t="shared" si="0"/>
        <v>-22.660000000000011</v>
      </c>
      <c r="H15" s="28">
        <f t="shared" ref="H15:J15" si="5">H14</f>
        <v>143.69</v>
      </c>
      <c r="I15" s="28">
        <f t="shared" si="5"/>
        <v>171.11</v>
      </c>
      <c r="J15" s="28">
        <f t="shared" si="5"/>
        <v>109.68</v>
      </c>
      <c r="K15" s="12">
        <f t="shared" si="3"/>
        <v>33.11</v>
      </c>
      <c r="L15" s="5">
        <v>132.53</v>
      </c>
      <c r="M15" s="5">
        <v>116.68</v>
      </c>
      <c r="N15" s="5">
        <v>151.06</v>
      </c>
      <c r="O15" s="4">
        <f t="shared" si="1"/>
        <v>-0.71000000000000796</v>
      </c>
      <c r="P15" s="5">
        <v>104.35</v>
      </c>
      <c r="Q15" s="5">
        <v>95.18</v>
      </c>
      <c r="R15" s="5">
        <v>115.2</v>
      </c>
      <c r="S15" s="4">
        <f t="shared" si="4"/>
        <v>-28.890000000000015</v>
      </c>
      <c r="T15" s="5">
        <v>107.45</v>
      </c>
      <c r="U15" s="5">
        <v>90.51</v>
      </c>
      <c r="V15" s="5">
        <v>128.96</v>
      </c>
      <c r="W15" s="4">
        <f t="shared" si="2"/>
        <v>-25.790000000000006</v>
      </c>
      <c r="X15" s="2"/>
      <c r="Y15" s="2"/>
      <c r="Z15" s="2"/>
      <c r="AA15" s="2"/>
    </row>
    <row r="16" spans="1:27" ht="13" x14ac:dyDescent="0.3">
      <c r="A16" s="1">
        <v>11</v>
      </c>
      <c r="B16" s="1" t="s">
        <v>11</v>
      </c>
      <c r="C16" s="6">
        <v>238.41</v>
      </c>
      <c r="D16" s="7">
        <v>197.76</v>
      </c>
      <c r="E16" s="7">
        <v>184.21</v>
      </c>
      <c r="F16" s="7">
        <v>213.13</v>
      </c>
      <c r="G16" s="6">
        <f t="shared" si="0"/>
        <v>-40.650000000000006</v>
      </c>
      <c r="H16" s="28">
        <v>182.09</v>
      </c>
      <c r="I16" s="28">
        <v>187.41</v>
      </c>
      <c r="J16" s="28">
        <v>183.04</v>
      </c>
      <c r="K16" s="30">
        <f t="shared" si="3"/>
        <v>-15.669999999999987</v>
      </c>
      <c r="L16" s="7">
        <v>240.97</v>
      </c>
      <c r="M16" s="7">
        <v>225.36</v>
      </c>
      <c r="N16" s="7">
        <v>270.48</v>
      </c>
      <c r="O16" s="6">
        <f t="shared" si="1"/>
        <v>2.5600000000000023</v>
      </c>
      <c r="P16" s="7">
        <v>176.2</v>
      </c>
      <c r="Q16" s="7">
        <v>153.01</v>
      </c>
      <c r="R16" s="7">
        <v>201.17</v>
      </c>
      <c r="S16" s="6">
        <f t="shared" si="4"/>
        <v>-62.210000000000008</v>
      </c>
      <c r="T16" s="7">
        <v>155.66</v>
      </c>
      <c r="U16" s="7">
        <v>153</v>
      </c>
      <c r="V16" s="7">
        <v>164.34</v>
      </c>
      <c r="W16" s="6">
        <f t="shared" si="2"/>
        <v>-82.75</v>
      </c>
      <c r="X16" s="2"/>
      <c r="Y16" s="2"/>
      <c r="Z16" s="2"/>
      <c r="AA16" s="2"/>
    </row>
    <row r="17" spans="1:27" ht="13" x14ac:dyDescent="0.3">
      <c r="A17" s="1">
        <v>12</v>
      </c>
      <c r="B17" s="1" t="s">
        <v>12</v>
      </c>
      <c r="C17" s="6">
        <v>243.37</v>
      </c>
      <c r="D17" s="7">
        <v>202.11</v>
      </c>
      <c r="E17" s="7">
        <v>185.01</v>
      </c>
      <c r="F17" s="7">
        <v>216.41</v>
      </c>
      <c r="G17" s="6">
        <f t="shared" si="0"/>
        <v>-41.259999999999991</v>
      </c>
      <c r="H17" s="29">
        <f t="shared" ref="H17:J17" si="6">H16</f>
        <v>182.09</v>
      </c>
      <c r="I17" s="29">
        <f t="shared" si="6"/>
        <v>187.41</v>
      </c>
      <c r="J17" s="29">
        <f t="shared" si="6"/>
        <v>183.04</v>
      </c>
      <c r="K17" s="30">
        <f t="shared" ref="K17" si="7">H17-$D17</f>
        <v>-20.02000000000001</v>
      </c>
      <c r="L17" s="7">
        <v>245.67</v>
      </c>
      <c r="M17" s="7">
        <v>236.01</v>
      </c>
      <c r="N17" s="7">
        <v>272.88</v>
      </c>
      <c r="O17" s="6">
        <f t="shared" si="1"/>
        <v>2.2999999999999829</v>
      </c>
      <c r="P17" s="7">
        <v>227.93</v>
      </c>
      <c r="Q17" s="7">
        <v>227</v>
      </c>
      <c r="R17" s="7">
        <v>231</v>
      </c>
      <c r="S17" s="6">
        <f t="shared" si="4"/>
        <v>-15.439999999999998</v>
      </c>
      <c r="T17" s="7">
        <v>228.65</v>
      </c>
      <c r="U17" s="7">
        <v>227</v>
      </c>
      <c r="V17" s="7">
        <v>234.05</v>
      </c>
      <c r="W17" s="6">
        <f t="shared" si="2"/>
        <v>-14.719999999999999</v>
      </c>
      <c r="X17" s="2"/>
      <c r="Y17" s="2"/>
      <c r="Z17" s="2"/>
      <c r="AA17" s="2"/>
    </row>
    <row r="18" spans="1:27" ht="13" x14ac:dyDescent="0.3">
      <c r="A18" s="2"/>
      <c r="B18" s="2"/>
      <c r="C18" s="2"/>
      <c r="D18" s="3"/>
      <c r="E18" s="3"/>
      <c r="F18" s="3"/>
      <c r="G18" s="18" t="s">
        <v>26</v>
      </c>
      <c r="H18" s="7">
        <v>184.61</v>
      </c>
      <c r="I18" s="7">
        <v>183.07</v>
      </c>
      <c r="J18" s="7">
        <v>187.92</v>
      </c>
      <c r="K18" s="7"/>
      <c r="L18" s="3"/>
      <c r="M18" s="3"/>
      <c r="N18" s="3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ht="13" x14ac:dyDescent="0.3">
      <c r="A19" s="8" t="s">
        <v>31</v>
      </c>
      <c r="B19" s="2"/>
      <c r="C19" s="2"/>
      <c r="D19" s="3"/>
      <c r="E19" s="3"/>
      <c r="F19" s="3"/>
      <c r="G19" s="18"/>
      <c r="H19" s="7"/>
      <c r="I19" s="7"/>
      <c r="J19" s="7"/>
      <c r="K19" s="7"/>
      <c r="L19" s="3"/>
      <c r="M19" s="3"/>
      <c r="N19" s="3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ht="13" x14ac:dyDescent="0.3">
      <c r="A20" s="2" t="s">
        <v>28</v>
      </c>
      <c r="B20" s="2"/>
      <c r="C20" s="2"/>
      <c r="D20" s="3"/>
      <c r="E20" s="3"/>
      <c r="F20" s="3"/>
      <c r="G20" s="18"/>
      <c r="H20" s="7"/>
      <c r="I20" s="7"/>
      <c r="J20" s="7"/>
      <c r="K20" s="7"/>
      <c r="L20" s="3"/>
      <c r="M20" s="3"/>
      <c r="N20" s="3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ht="13" x14ac:dyDescent="0.3">
      <c r="A21" s="2" t="s">
        <v>27</v>
      </c>
      <c r="B21" s="2"/>
      <c r="C21" s="2"/>
      <c r="D21" s="3"/>
      <c r="E21" s="3"/>
      <c r="F21" s="3"/>
      <c r="G21" s="18"/>
      <c r="H21" s="7"/>
      <c r="I21" s="7"/>
      <c r="J21" s="7"/>
      <c r="K21" s="7"/>
      <c r="L21" s="3"/>
      <c r="M21" s="3"/>
      <c r="N21" s="3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ht="13" x14ac:dyDescent="0.3">
      <c r="A22" s="2"/>
      <c r="B22" s="2"/>
      <c r="C22" s="2"/>
      <c r="D22" s="3"/>
      <c r="E22" s="3"/>
      <c r="F22" s="3"/>
      <c r="G22" s="18"/>
      <c r="H22" s="7"/>
      <c r="I22" s="7"/>
      <c r="J22" s="7"/>
      <c r="K22" s="7"/>
      <c r="L22" s="3"/>
      <c r="M22" s="3"/>
      <c r="N22" s="3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</sheetData>
  <sheetProtection selectLockedCells="1" selectUnlockedCells="1"/>
  <mergeCells count="19">
    <mergeCell ref="M4:N4"/>
    <mergeCell ref="Q4:R4"/>
    <mergeCell ref="U4:V4"/>
    <mergeCell ref="A1:W1"/>
    <mergeCell ref="D3:G3"/>
    <mergeCell ref="H3:K3"/>
    <mergeCell ref="L3:O3"/>
    <mergeCell ref="S4:S5"/>
    <mergeCell ref="W4:W5"/>
    <mergeCell ref="K4:K5"/>
    <mergeCell ref="O4:O5"/>
    <mergeCell ref="H4:H5"/>
    <mergeCell ref="I4:J4"/>
    <mergeCell ref="L4:L5"/>
    <mergeCell ref="A5:B5"/>
    <mergeCell ref="E4:F4"/>
    <mergeCell ref="D4:D5"/>
    <mergeCell ref="C4:C5"/>
    <mergeCell ref="G4:G5"/>
  </mergeCells>
  <conditionalFormatting sqref="W6:W17 G6:G17 O6:O17 S6:S17 K6:K17">
    <cfRule type="colorScale" priority="51">
      <colorScale>
        <cfvo type="min"/>
        <cfvo type="percentile" val="50"/>
        <cfvo type="max"/>
        <color theme="4" tint="-0.249977111117893"/>
        <color rgb="FF92D050"/>
        <color theme="7" tint="-0.249977111117893"/>
      </colorScale>
    </cfRule>
  </conditionalFormatting>
  <conditionalFormatting sqref="A19">
    <cfRule type="colorScale" priority="52">
      <colorScale>
        <cfvo type="min"/>
        <cfvo type="percentile" val="50"/>
        <cfvo type="max"/>
        <color theme="4" tint="-0.249977111117893"/>
        <color rgb="FF92D050"/>
        <color theme="7" tint="-0.249977111117893"/>
      </colorScale>
    </cfRule>
  </conditionalFormatting>
  <pageMargins left="0.78749999999999998" right="0.78749999999999998" top="1.0527777777777778" bottom="1.0527777777777778" header="0.78749999999999998" footer="0.78749999999999998"/>
  <pageSetup paperSize="9" scale="75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Grimm</dc:creator>
  <cp:lastModifiedBy>G Grimm</cp:lastModifiedBy>
  <cp:lastPrinted>2014-10-03T11:56:19Z</cp:lastPrinted>
  <dcterms:created xsi:type="dcterms:W3CDTF">2014-06-03T16:10:18Z</dcterms:created>
  <dcterms:modified xsi:type="dcterms:W3CDTF">2014-10-07T00:49:17Z</dcterms:modified>
</cp:coreProperties>
</file>